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<sst xmlns="http://schemas.openxmlformats.org/spreadsheetml/2006/main" count="80" uniqueCount="69">
  <si>
    <t>Daň z pozemkov</t>
  </si>
  <si>
    <t>Daň zo stavieb na jeden účel</t>
  </si>
  <si>
    <t>Daň zo stavieb na viaceré účely</t>
  </si>
  <si>
    <t>Daň z bytov</t>
  </si>
  <si>
    <t>tlačivo</t>
  </si>
  <si>
    <t>Priznanie k dani za psa</t>
  </si>
  <si>
    <t>charakter. tlačiva</t>
  </si>
  <si>
    <t>A3, tzv. košieľka</t>
  </si>
  <si>
    <t>A4, jednostranné</t>
  </si>
  <si>
    <t>A4, obojstranné</t>
  </si>
  <si>
    <t>A5, tvrdší papier</t>
  </si>
  <si>
    <t>objednané kusy</t>
  </si>
  <si>
    <t>Názov úradu (organizácie):</t>
  </si>
  <si>
    <t>Presná adresa aj s PSČ:</t>
  </si>
  <si>
    <t>číslo bankového účtu:</t>
  </si>
  <si>
    <t>DIČ:</t>
  </si>
  <si>
    <t>fax:</t>
  </si>
  <si>
    <t>A5, jednostranné</t>
  </si>
  <si>
    <t>A6, jednostranné</t>
  </si>
  <si>
    <t>A7, tvrdší papier</t>
  </si>
  <si>
    <t>číslo</t>
  </si>
  <si>
    <t xml:space="preserve">                                               e-mail:</t>
  </si>
  <si>
    <t xml:space="preserve">  IČO:</t>
  </si>
  <si>
    <t>Daň za predajné automaty</t>
  </si>
  <si>
    <t>Daň za nevýherné hracie prístroje</t>
  </si>
  <si>
    <t>Príloha k zníženiu dane</t>
  </si>
  <si>
    <t>Potvrdenie o podaní</t>
  </si>
  <si>
    <t>tlačivá spolu</t>
  </si>
  <si>
    <t xml:space="preserve">                   úhrada vopred na základe zaslanej zálohovej faktúry</t>
  </si>
  <si>
    <t xml:space="preserve">            dobierkou</t>
  </si>
  <si>
    <t xml:space="preserve">                         v hotovosti u nás v tlačiarni pri osobnom prebratí</t>
  </si>
  <si>
    <t>Objednávka</t>
  </si>
  <si>
    <t>kg</t>
  </si>
  <si>
    <t>cena €</t>
  </si>
  <si>
    <t>cena/ks</t>
  </si>
  <si>
    <t xml:space="preserve">                  Konečná cena s DPH</t>
  </si>
  <si>
    <t xml:space="preserve">     dátum:</t>
  </si>
  <si>
    <t xml:space="preserve">                                               vyplnil:</t>
  </si>
  <si>
    <t>tlačív priznania k dani z nehnuteľností, k dani za psa, k dani za predajné automaty</t>
  </si>
  <si>
    <t>Poznámky:</t>
  </si>
  <si>
    <t xml:space="preserve">  tel:</t>
  </si>
  <si>
    <t>Spôsob úhrady označte jednotkou (keď áno dajte 1), označte iba jedno políčko:</t>
  </si>
  <si>
    <t>Prihlasovací lístok na trvalý pobyt</t>
  </si>
  <si>
    <t>Odhlasovací lístok z trvalého pobytu</t>
  </si>
  <si>
    <t>Oznámenie zmeny trvalého pobytu</t>
  </si>
  <si>
    <t>Oznám. o prihlásení na prechod. pobyt</t>
  </si>
  <si>
    <t>Potvrdenie o pobyte</t>
  </si>
  <si>
    <t>Rybársky lístok</t>
  </si>
  <si>
    <t>forma dobierky tak vystavíme zálohovú faktúru a po jej uhradení objednané odošleme.</t>
  </si>
  <si>
    <t>prepravné poplatky obyč. balík (úhrada vopred)</t>
  </si>
  <si>
    <t xml:space="preserve">                    a k dani za nevýherné hracie prístroje platné od 1.1.2015.</t>
  </si>
  <si>
    <t>Tlačivá je možné si zakúpiť aj priamo v tlačiarni na Štúrovej 57/B v Nitre, ušetríte za prepravné.</t>
  </si>
  <si>
    <t>FO - PO, Údaje o daňovníkovi</t>
  </si>
  <si>
    <t>Poučenie na vyplnenie</t>
  </si>
  <si>
    <t>2A3, 8 strán A4</t>
  </si>
  <si>
    <t xml:space="preserve">     prepravné poplatky pri dobierke</t>
  </si>
  <si>
    <t>Prihlasovací lístok k  prechod. pobytu</t>
  </si>
  <si>
    <t xml:space="preserve">            CART PRINT, s.r.o., Štúrova 57/B, 949 01 Nitra, tel.: 0907 744652, 0903 622257</t>
  </si>
  <si>
    <t xml:space="preserve">                                               cartprint@emapy.sk, www.emapy.sk</t>
  </si>
  <si>
    <t>V prípade, že vám nevyhovuje ani jedna forma úhrady, zatelefonujte, dohodneme spôsob.</t>
  </si>
  <si>
    <t>Tlačivá posielame prepravcom DHL na dobierku. Pokiaľ Vám nevyhovuje</t>
  </si>
  <si>
    <t>Obec Kočín-Lančár</t>
  </si>
  <si>
    <t>Kočín 4</t>
  </si>
  <si>
    <t>SK88 5600 0000 0052 2826 3002</t>
  </si>
  <si>
    <t>kocin.lancar@amdsl.sk</t>
  </si>
  <si>
    <t>033/7787122</t>
  </si>
  <si>
    <t>Ujlacká</t>
  </si>
  <si>
    <t>07.11.2016</t>
  </si>
  <si>
    <t>2020530897</t>
  </si>
</sst>
</file>

<file path=xl/styles.xml><?xml version="1.0" encoding="utf-8"?>
<styleSheet xmlns="http://schemas.openxmlformats.org/spreadsheetml/2006/main">
  <numFmts count="29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  <numFmt numFmtId="183" formatCode="0.000"/>
    <numFmt numFmtId="184" formatCode="[$€-2]\ #\ ##,000_);[Red]\([$€-2]\ #\ ##,000\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8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2" fontId="0" fillId="0" borderId="0" xfId="0" applyNumberFormat="1" applyAlignment="1" applyProtection="1">
      <alignment horizontal="center"/>
      <protection/>
    </xf>
    <xf numFmtId="2" fontId="3" fillId="0" borderId="0" xfId="0" applyNumberFormat="1" applyFont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2" fontId="4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 horizontal="center"/>
      <protection/>
    </xf>
    <xf numFmtId="2" fontId="0" fillId="0" borderId="0" xfId="0" applyNumberFormat="1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Font="1" applyAlignment="1">
      <alignment/>
    </xf>
    <xf numFmtId="49" fontId="0" fillId="0" borderId="11" xfId="36" applyNumberFormat="1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2" fontId="0" fillId="0" borderId="12" xfId="0" applyNumberFormat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2" fontId="0" fillId="0" borderId="13" xfId="0" applyNumberFormat="1" applyBorder="1" applyAlignment="1" applyProtection="1">
      <alignment horizontal="center"/>
      <protection/>
    </xf>
    <xf numFmtId="2" fontId="4" fillId="0" borderId="0" xfId="0" applyNumberFormat="1" applyFont="1" applyAlignment="1" applyProtection="1">
      <alignment horizontal="right"/>
      <protection/>
    </xf>
    <xf numFmtId="183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2" fontId="4" fillId="0" borderId="0" xfId="0" applyNumberFormat="1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2" fontId="3" fillId="0" borderId="14" xfId="0" applyNumberFormat="1" applyFont="1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49" fontId="0" fillId="0" borderId="16" xfId="0" applyNumberFormat="1" applyFont="1" applyBorder="1" applyAlignment="1" applyProtection="1">
      <alignment/>
      <protection locked="0"/>
    </xf>
    <xf numFmtId="49" fontId="0" fillId="0" borderId="15" xfId="0" applyNumberFormat="1" applyFont="1" applyBorder="1" applyAlignment="1" applyProtection="1">
      <alignment/>
      <protection locked="0"/>
    </xf>
    <xf numFmtId="49" fontId="0" fillId="0" borderId="11" xfId="0" applyNumberFormat="1" applyBorder="1" applyAlignment="1" applyProtection="1">
      <alignment/>
      <protection/>
    </xf>
    <xf numFmtId="49" fontId="0" fillId="0" borderId="17" xfId="0" applyNumberFormat="1" applyBorder="1" applyAlignment="1" applyProtection="1">
      <alignment/>
      <protection locked="0"/>
    </xf>
    <xf numFmtId="49" fontId="0" fillId="0" borderId="11" xfId="0" applyNumberFormat="1" applyBorder="1" applyAlignment="1" applyProtection="1">
      <alignment/>
      <protection locked="0"/>
    </xf>
    <xf numFmtId="49" fontId="0" fillId="0" borderId="11" xfId="0" applyNumberFormat="1" applyFont="1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0" fontId="0" fillId="0" borderId="15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PageLayoutView="0" workbookViewId="0" topLeftCell="A1">
      <selection activeCell="G12" sqref="G12"/>
    </sheetView>
  </sheetViews>
  <sheetFormatPr defaultColWidth="9.140625" defaultRowHeight="12.75"/>
  <cols>
    <col min="1" max="1" width="4.421875" style="0" customWidth="1"/>
    <col min="2" max="2" width="33.140625" style="0" customWidth="1"/>
    <col min="3" max="3" width="5.7109375" style="0" customWidth="1"/>
    <col min="4" max="4" width="15.7109375" style="0" customWidth="1"/>
    <col min="5" max="5" width="4.140625" style="0" customWidth="1"/>
    <col min="6" max="6" width="9.7109375" style="0" customWidth="1"/>
    <col min="7" max="7" width="8.7109375" style="0" customWidth="1"/>
    <col min="8" max="8" width="6.00390625" style="0" customWidth="1"/>
  </cols>
  <sheetData>
    <row r="1" spans="1:11" ht="12.75">
      <c r="A1" s="15"/>
      <c r="B1" s="15" t="s">
        <v>57</v>
      </c>
      <c r="C1" s="1"/>
      <c r="I1" s="2"/>
      <c r="J1" s="2"/>
      <c r="K1" s="2"/>
    </row>
    <row r="2" spans="2:11" ht="12.75">
      <c r="B2" s="15" t="s">
        <v>58</v>
      </c>
      <c r="C2" s="1"/>
      <c r="H2" s="45">
        <v>2017</v>
      </c>
      <c r="I2" s="2"/>
      <c r="J2" s="2"/>
      <c r="K2" s="2"/>
    </row>
    <row r="3" spans="2:11" ht="12.75">
      <c r="B3" s="1"/>
      <c r="C3" s="1"/>
      <c r="I3" s="2"/>
      <c r="J3" s="2"/>
      <c r="K3" s="2"/>
    </row>
    <row r="4" spans="2:11" ht="12.75">
      <c r="B4" s="1"/>
      <c r="C4" s="1" t="s">
        <v>31</v>
      </c>
      <c r="I4" s="2"/>
      <c r="J4" s="2"/>
      <c r="K4" s="2"/>
    </row>
    <row r="5" spans="2:11" ht="12.75">
      <c r="B5" s="21" t="s">
        <v>38</v>
      </c>
      <c r="C5" s="1"/>
      <c r="I5" s="2"/>
      <c r="J5" s="2"/>
      <c r="K5" s="2"/>
    </row>
    <row r="6" spans="2:11" ht="12.75">
      <c r="B6" s="1" t="s">
        <v>50</v>
      </c>
      <c r="C6" s="1"/>
      <c r="I6" s="2"/>
      <c r="J6" s="2"/>
      <c r="K6" s="2"/>
    </row>
    <row r="7" spans="2:11" ht="12.75">
      <c r="B7" s="3"/>
      <c r="C7" s="1"/>
      <c r="I7" s="2"/>
      <c r="J7" s="2"/>
      <c r="K7" s="2"/>
    </row>
    <row r="8" spans="1:11" ht="12.75">
      <c r="A8" s="2"/>
      <c r="B8" s="2" t="s">
        <v>12</v>
      </c>
      <c r="C8" s="34" t="s">
        <v>61</v>
      </c>
      <c r="D8" s="32"/>
      <c r="E8" s="32"/>
      <c r="F8" s="32"/>
      <c r="G8" s="32"/>
      <c r="H8" s="7"/>
      <c r="I8" s="2"/>
      <c r="J8" s="2"/>
      <c r="K8" s="2"/>
    </row>
    <row r="9" spans="1:11" ht="12.75">
      <c r="A9" s="2"/>
      <c r="B9" s="2" t="s">
        <v>13</v>
      </c>
      <c r="C9" s="34" t="s">
        <v>62</v>
      </c>
      <c r="D9" s="32"/>
      <c r="E9" s="32"/>
      <c r="F9" s="32"/>
      <c r="G9" s="32"/>
      <c r="H9" s="7"/>
      <c r="I9" s="2"/>
      <c r="J9" s="2"/>
      <c r="K9" s="2"/>
    </row>
    <row r="10" spans="1:11" ht="12.75">
      <c r="A10" s="2"/>
      <c r="B10" s="2" t="s">
        <v>14</v>
      </c>
      <c r="C10" s="44" t="s">
        <v>63</v>
      </c>
      <c r="D10" s="32"/>
      <c r="E10" s="32"/>
      <c r="F10" s="32"/>
      <c r="G10" s="32"/>
      <c r="H10" s="7"/>
      <c r="I10" s="2"/>
      <c r="J10" s="2"/>
      <c r="K10" s="2"/>
    </row>
    <row r="11" spans="1:11" ht="12.75">
      <c r="A11" s="2"/>
      <c r="B11" s="2"/>
      <c r="C11" s="4" t="s">
        <v>22</v>
      </c>
      <c r="D11" s="34">
        <v>312657</v>
      </c>
      <c r="E11" s="4" t="s">
        <v>15</v>
      </c>
      <c r="F11" s="36" t="s">
        <v>68</v>
      </c>
      <c r="G11" s="38"/>
      <c r="H11" s="7"/>
      <c r="I11" s="2"/>
      <c r="J11" s="2"/>
      <c r="K11" s="2"/>
    </row>
    <row r="12" spans="1:11" ht="12.75">
      <c r="A12" s="2"/>
      <c r="B12" s="4" t="s">
        <v>21</v>
      </c>
      <c r="C12" s="36" t="s">
        <v>64</v>
      </c>
      <c r="D12" s="39"/>
      <c r="E12" s="40"/>
      <c r="F12" s="16"/>
      <c r="G12" s="40"/>
      <c r="H12" s="7"/>
      <c r="I12" s="2"/>
      <c r="J12" s="2"/>
      <c r="K12" s="2"/>
    </row>
    <row r="13" spans="1:11" ht="12.75">
      <c r="A13" s="4" t="s">
        <v>40</v>
      </c>
      <c r="B13" s="37" t="s">
        <v>65</v>
      </c>
      <c r="C13" s="41"/>
      <c r="D13" s="42"/>
      <c r="E13" s="4" t="s">
        <v>16</v>
      </c>
      <c r="F13" s="37" t="s">
        <v>65</v>
      </c>
      <c r="G13" s="38"/>
      <c r="H13" s="7"/>
      <c r="I13" s="2"/>
      <c r="J13" s="2"/>
      <c r="K13" s="2"/>
    </row>
    <row r="14" spans="1:11" ht="12.75">
      <c r="A14" s="8" t="s">
        <v>20</v>
      </c>
      <c r="B14" s="8" t="s">
        <v>4</v>
      </c>
      <c r="C14" s="17" t="s">
        <v>34</v>
      </c>
      <c r="D14" s="11" t="s">
        <v>6</v>
      </c>
      <c r="E14" s="11"/>
      <c r="F14" s="11" t="s">
        <v>11</v>
      </c>
      <c r="G14" s="13" t="s">
        <v>33</v>
      </c>
      <c r="H14" s="13" t="s">
        <v>32</v>
      </c>
      <c r="I14" s="11"/>
      <c r="J14" s="11"/>
      <c r="K14" s="2"/>
    </row>
    <row r="15" spans="1:11" ht="12.75">
      <c r="A15" s="23">
        <v>140</v>
      </c>
      <c r="B15" s="2" t="s">
        <v>52</v>
      </c>
      <c r="C15" s="12">
        <v>0.12</v>
      </c>
      <c r="D15" s="2" t="s">
        <v>7</v>
      </c>
      <c r="E15" s="9"/>
      <c r="F15" s="20">
        <v>250</v>
      </c>
      <c r="G15" s="24">
        <f>F15*0.12</f>
        <v>30</v>
      </c>
      <c r="H15" s="25">
        <f>F15*0.01247</f>
        <v>3.1175</v>
      </c>
      <c r="I15" s="5"/>
      <c r="J15" s="6"/>
      <c r="K15" s="2"/>
    </row>
    <row r="16" spans="1:11" ht="12.75">
      <c r="A16" s="23">
        <v>141</v>
      </c>
      <c r="B16" s="4" t="s">
        <v>0</v>
      </c>
      <c r="C16" s="12">
        <v>0.06</v>
      </c>
      <c r="D16" s="2" t="s">
        <v>9</v>
      </c>
      <c r="E16" s="9"/>
      <c r="F16" s="20"/>
      <c r="G16" s="24">
        <f aca="true" t="shared" si="0" ref="G16:G23">F16*0.06</f>
        <v>0</v>
      </c>
      <c r="H16" s="25">
        <f aca="true" t="shared" si="1" ref="H16:H24">F16*0.00499</f>
        <v>0</v>
      </c>
      <c r="I16" s="5"/>
      <c r="J16" s="6"/>
      <c r="K16" s="2"/>
    </row>
    <row r="17" spans="1:11" ht="12.75">
      <c r="A17" s="23">
        <v>142</v>
      </c>
      <c r="B17" s="4" t="s">
        <v>1</v>
      </c>
      <c r="C17" s="12">
        <v>0.06</v>
      </c>
      <c r="D17" s="2" t="s">
        <v>9</v>
      </c>
      <c r="E17" s="9"/>
      <c r="F17" s="20"/>
      <c r="G17" s="24">
        <f t="shared" si="0"/>
        <v>0</v>
      </c>
      <c r="H17" s="25">
        <f t="shared" si="1"/>
        <v>0</v>
      </c>
      <c r="I17" s="5"/>
      <c r="J17" s="6"/>
      <c r="K17" s="2"/>
    </row>
    <row r="18" spans="1:11" ht="12.75">
      <c r="A18" s="23">
        <v>143</v>
      </c>
      <c r="B18" s="4" t="s">
        <v>2</v>
      </c>
      <c r="C18" s="12">
        <v>0.06</v>
      </c>
      <c r="D18" s="2" t="s">
        <v>9</v>
      </c>
      <c r="E18" s="9"/>
      <c r="F18" s="20"/>
      <c r="G18" s="24">
        <f t="shared" si="0"/>
        <v>0</v>
      </c>
      <c r="H18" s="25">
        <f t="shared" si="1"/>
        <v>0</v>
      </c>
      <c r="I18" s="5"/>
      <c r="J18" s="6"/>
      <c r="K18" s="2"/>
    </row>
    <row r="19" spans="1:11" ht="12.75">
      <c r="A19" s="23">
        <v>144</v>
      </c>
      <c r="B19" s="4" t="s">
        <v>3</v>
      </c>
      <c r="C19" s="12">
        <v>0.06</v>
      </c>
      <c r="D19" s="2" t="s">
        <v>9</v>
      </c>
      <c r="E19" s="9"/>
      <c r="F19" s="20"/>
      <c r="G19" s="24">
        <f t="shared" si="0"/>
        <v>0</v>
      </c>
      <c r="H19" s="25">
        <f t="shared" si="1"/>
        <v>0</v>
      </c>
      <c r="I19" s="5"/>
      <c r="J19" s="6"/>
      <c r="K19" s="2"/>
    </row>
    <row r="20" spans="1:11" ht="12.75">
      <c r="A20" s="23">
        <v>145</v>
      </c>
      <c r="B20" s="4" t="s">
        <v>5</v>
      </c>
      <c r="C20" s="12">
        <v>0.06</v>
      </c>
      <c r="D20" s="2" t="s">
        <v>8</v>
      </c>
      <c r="E20" s="9"/>
      <c r="F20" s="20">
        <v>150</v>
      </c>
      <c r="G20" s="24">
        <f t="shared" si="0"/>
        <v>9</v>
      </c>
      <c r="H20" s="25">
        <f t="shared" si="1"/>
        <v>0.7484999999999999</v>
      </c>
      <c r="I20" s="5"/>
      <c r="J20" s="6"/>
      <c r="K20" s="2"/>
    </row>
    <row r="21" spans="1:11" ht="12.75">
      <c r="A21" s="23">
        <v>146</v>
      </c>
      <c r="B21" s="4" t="s">
        <v>23</v>
      </c>
      <c r="C21" s="12">
        <v>0.06</v>
      </c>
      <c r="D21" s="2" t="s">
        <v>9</v>
      </c>
      <c r="E21" s="9"/>
      <c r="F21" s="20"/>
      <c r="G21" s="24">
        <f t="shared" si="0"/>
        <v>0</v>
      </c>
      <c r="H21" s="25">
        <f t="shared" si="1"/>
        <v>0</v>
      </c>
      <c r="I21" s="5"/>
      <c r="J21" s="6"/>
      <c r="K21" s="2"/>
    </row>
    <row r="22" spans="1:11" ht="12.75">
      <c r="A22" s="23">
        <v>147</v>
      </c>
      <c r="B22" s="4" t="s">
        <v>24</v>
      </c>
      <c r="C22" s="12">
        <v>0.06</v>
      </c>
      <c r="D22" s="2" t="s">
        <v>9</v>
      </c>
      <c r="E22" s="9"/>
      <c r="F22" s="20"/>
      <c r="G22" s="24">
        <f t="shared" si="0"/>
        <v>0</v>
      </c>
      <c r="H22" s="25">
        <f t="shared" si="1"/>
        <v>0</v>
      </c>
      <c r="I22" s="5"/>
      <c r="J22" s="6"/>
      <c r="K22" s="2"/>
    </row>
    <row r="23" spans="1:11" ht="12.75">
      <c r="A23" s="23">
        <v>148</v>
      </c>
      <c r="B23" s="4" t="s">
        <v>25</v>
      </c>
      <c r="C23" s="12">
        <v>0.06</v>
      </c>
      <c r="D23" s="2" t="s">
        <v>9</v>
      </c>
      <c r="E23" s="9"/>
      <c r="F23" s="20"/>
      <c r="G23" s="24">
        <f t="shared" si="0"/>
        <v>0</v>
      </c>
      <c r="H23" s="25">
        <f t="shared" si="1"/>
        <v>0</v>
      </c>
      <c r="I23" s="5"/>
      <c r="J23" s="6"/>
      <c r="K23" s="2"/>
    </row>
    <row r="24" spans="1:11" ht="12.75">
      <c r="A24" s="23">
        <v>149</v>
      </c>
      <c r="B24" s="4" t="s">
        <v>26</v>
      </c>
      <c r="C24" s="12">
        <v>0.02</v>
      </c>
      <c r="D24" s="2" t="s">
        <v>8</v>
      </c>
      <c r="E24" s="9"/>
      <c r="F24" s="20"/>
      <c r="G24" s="19">
        <f>F24*0.02</f>
        <v>0</v>
      </c>
      <c r="H24" s="25">
        <f t="shared" si="1"/>
        <v>0</v>
      </c>
      <c r="I24" s="5"/>
      <c r="J24" s="6"/>
      <c r="K24" s="2"/>
    </row>
    <row r="25" spans="1:11" ht="12.75">
      <c r="A25" s="23">
        <v>150</v>
      </c>
      <c r="B25" s="4" t="s">
        <v>53</v>
      </c>
      <c r="C25" s="12">
        <v>0.14</v>
      </c>
      <c r="D25" s="4" t="s">
        <v>54</v>
      </c>
      <c r="E25" s="9"/>
      <c r="F25" s="20"/>
      <c r="G25" s="19">
        <f>F25*0.14</f>
        <v>0</v>
      </c>
      <c r="H25" s="25">
        <f>F25*0.01996</f>
        <v>0</v>
      </c>
      <c r="I25" s="5"/>
      <c r="J25" s="6"/>
      <c r="K25" s="2"/>
    </row>
    <row r="26" spans="1:11" ht="12.75">
      <c r="A26" s="23"/>
      <c r="B26" s="4"/>
      <c r="C26" s="12"/>
      <c r="D26" s="2"/>
      <c r="E26" s="9"/>
      <c r="F26" s="14"/>
      <c r="G26" s="14"/>
      <c r="H26" s="2"/>
      <c r="I26" s="5"/>
      <c r="J26" s="6"/>
      <c r="K26" s="2"/>
    </row>
    <row r="27" spans="1:11" ht="12.75">
      <c r="A27" s="23">
        <v>113</v>
      </c>
      <c r="B27" s="4" t="s">
        <v>42</v>
      </c>
      <c r="C27" s="26">
        <v>0.05</v>
      </c>
      <c r="D27" s="2" t="s">
        <v>10</v>
      </c>
      <c r="E27" s="9"/>
      <c r="F27" s="20"/>
      <c r="G27" s="24">
        <f>F27*0.05</f>
        <v>0</v>
      </c>
      <c r="H27" s="25">
        <f>F27*0.00591</f>
        <v>0</v>
      </c>
      <c r="I27" s="5"/>
      <c r="J27" s="6"/>
      <c r="K27" s="2"/>
    </row>
    <row r="28" spans="1:11" ht="12.75">
      <c r="A28" s="23">
        <v>114</v>
      </c>
      <c r="B28" s="4" t="s">
        <v>43</v>
      </c>
      <c r="C28" s="26">
        <v>0.02</v>
      </c>
      <c r="D28" s="2" t="s">
        <v>17</v>
      </c>
      <c r="E28" s="9"/>
      <c r="F28" s="20"/>
      <c r="G28" s="24">
        <f>F28*0.02</f>
        <v>0</v>
      </c>
      <c r="H28" s="25">
        <f>F28*0.00249</f>
        <v>0</v>
      </c>
      <c r="I28" s="5"/>
      <c r="J28" s="6"/>
      <c r="K28" s="2"/>
    </row>
    <row r="29" spans="1:11" ht="12.75">
      <c r="A29" s="23">
        <v>115</v>
      </c>
      <c r="B29" s="4" t="s">
        <v>56</v>
      </c>
      <c r="C29" s="26">
        <v>0.05</v>
      </c>
      <c r="D29" s="2" t="s">
        <v>10</v>
      </c>
      <c r="E29" s="9"/>
      <c r="F29" s="20"/>
      <c r="G29" s="24">
        <f>F29*0.05</f>
        <v>0</v>
      </c>
      <c r="H29" s="25">
        <f>F29*0.00591</f>
        <v>0</v>
      </c>
      <c r="I29" s="5"/>
      <c r="J29" s="6"/>
      <c r="K29" s="2"/>
    </row>
    <row r="30" spans="1:11" ht="12.75">
      <c r="A30" s="23">
        <v>116</v>
      </c>
      <c r="B30" s="4" t="s">
        <v>44</v>
      </c>
      <c r="C30" s="26">
        <v>0.014</v>
      </c>
      <c r="D30" s="2" t="s">
        <v>18</v>
      </c>
      <c r="E30" s="9"/>
      <c r="F30" s="20"/>
      <c r="G30" s="24">
        <f>F30*0.014</f>
        <v>0</v>
      </c>
      <c r="H30" s="25">
        <f>F30*0.00124</f>
        <v>0</v>
      </c>
      <c r="I30" s="5"/>
      <c r="J30" s="6"/>
      <c r="K30" s="2"/>
    </row>
    <row r="31" spans="1:11" ht="12.75">
      <c r="A31" s="23">
        <v>117</v>
      </c>
      <c r="B31" s="4" t="s">
        <v>45</v>
      </c>
      <c r="C31" s="26">
        <v>0.014</v>
      </c>
      <c r="D31" s="2" t="s">
        <v>18</v>
      </c>
      <c r="E31" s="9"/>
      <c r="F31" s="20"/>
      <c r="G31" s="24">
        <f>F31*0.014</f>
        <v>0</v>
      </c>
      <c r="H31" s="25">
        <f>F31*0.00124</f>
        <v>0</v>
      </c>
      <c r="I31" s="5"/>
      <c r="J31" s="6"/>
      <c r="K31" s="2"/>
    </row>
    <row r="32" spans="1:11" ht="12.75">
      <c r="A32" s="23">
        <v>118</v>
      </c>
      <c r="B32" s="4" t="s">
        <v>46</v>
      </c>
      <c r="C32" s="26">
        <v>0.014</v>
      </c>
      <c r="D32" s="2" t="s">
        <v>18</v>
      </c>
      <c r="E32" s="9"/>
      <c r="F32" s="20"/>
      <c r="G32" s="24">
        <f>F32*0.014</f>
        <v>0</v>
      </c>
      <c r="H32" s="25">
        <f>F32*0.00124</f>
        <v>0</v>
      </c>
      <c r="I32" s="5"/>
      <c r="J32" s="6"/>
      <c r="K32" s="2"/>
    </row>
    <row r="33" spans="1:11" ht="12.75">
      <c r="A33" s="23"/>
      <c r="B33" s="4"/>
      <c r="C33" s="12"/>
      <c r="D33" s="2"/>
      <c r="E33" s="9"/>
      <c r="F33" s="14"/>
      <c r="G33" s="14"/>
      <c r="H33" s="2"/>
      <c r="I33" s="5"/>
      <c r="J33" s="6"/>
      <c r="K33" s="2"/>
    </row>
    <row r="34" spans="1:11" ht="12.75">
      <c r="A34" s="23">
        <v>119</v>
      </c>
      <c r="B34" s="4" t="s">
        <v>47</v>
      </c>
      <c r="C34" s="26">
        <v>0.067</v>
      </c>
      <c r="D34" s="2" t="s">
        <v>19</v>
      </c>
      <c r="E34" s="9"/>
      <c r="F34" s="20">
        <v>20</v>
      </c>
      <c r="G34" s="24">
        <f>F34*0.067</f>
        <v>1.34</v>
      </c>
      <c r="H34" s="25">
        <f>F34*0.00197</f>
        <v>0.0394</v>
      </c>
      <c r="I34" s="5"/>
      <c r="J34" s="6"/>
      <c r="K34" s="2"/>
    </row>
    <row r="35" spans="1:11" ht="12.75">
      <c r="A35" s="2"/>
      <c r="B35" s="2"/>
      <c r="C35" s="27"/>
      <c r="D35" s="28"/>
      <c r="E35" s="28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17" t="s">
        <v>27</v>
      </c>
      <c r="G36" s="18">
        <f>G15+G16+G17+G18+G19+G20+G21+G22+G23+G24+G25+G27+G28+G29+G30+G31+G32+G34</f>
        <v>40.34</v>
      </c>
      <c r="H36" s="29">
        <f>H15+H16+H17+H18+H19+H20+H21+H22+H23+H24+H25+H27+H28+H29+H30+H31+H32+H34</f>
        <v>3.9054</v>
      </c>
      <c r="I36" s="2"/>
      <c r="J36" s="2"/>
      <c r="K36" s="2"/>
    </row>
    <row r="37" spans="1:11" ht="12.75">
      <c r="A37" s="2"/>
      <c r="B37" s="2"/>
      <c r="C37" s="2"/>
      <c r="D37" s="4"/>
      <c r="E37" s="2"/>
      <c r="F37" s="17"/>
      <c r="G37" s="19"/>
      <c r="H37" s="2"/>
      <c r="I37" s="2"/>
      <c r="J37" s="2"/>
      <c r="K37" s="2"/>
    </row>
    <row r="38" spans="1:11" ht="12.75">
      <c r="A38" s="35" t="s">
        <v>49</v>
      </c>
      <c r="B38" s="2"/>
      <c r="C38" s="18">
        <f>IF(E41=1,(0),1)*IF(E43=1,(0),1)*IF(H36=0,(0),1)*IF(AND(H36&gt;0,H36&lt;0.041),(1.5),1)*IF(AND(H36&gt;0.04,H36&lt;0.901),(3.02),1)*IF(AND(H36&gt;0.9,H36&lt;2.701),(3.05),1)*IF(AND(H36&gt;2.7,H36&lt;4.501),(3.09),1)*IF(AND(H36&gt;4.5,H36&lt;6.801),(3.22),1)*IF(AND(H36&gt;6.8,H36&lt;9.001),(3.46),1)*IF(AND(H36&gt;9,H36&lt;9.901),(3.66),1)*IF(AND(H36&gt;9.9,H36&lt;13.801),(3.93),1)*IF(AND(H36&gt;13.8,H36&lt;18.001),(4.42),1)*IF(AND(H36&gt;18,H36&lt;22.801),(5.08),1)*IF(AND(H36&gt;22.8,H36&lt;27.601),(5.84),1)*IF(AND(H36&gt;27.6,H36&lt;32.501),(6.58),1)*IF(AND(H36&gt;32.5,H36&lt;37.001),(7.31),1)*IF(AND(H36&gt;37,H36&lt;46.001),(8.69),1)*IF(AND(H36&gt;46,H36&lt;57),(11.75),1)*IF(AND(H36&gt;57,H36&lt;74),(13.56),1)*IF(AND(H36&gt;74,H36&lt;92),(17.38),1)*IF(AND(H36&gt;92,H36&lt;112),(26.07),1)*IF(AND(H36&gt;112,H36&lt;130),(34.76),1)*IF(AND(H36&gt;130,H36&lt;148),(39.63),1)</f>
        <v>3.09</v>
      </c>
      <c r="D38" s="4" t="s">
        <v>55</v>
      </c>
      <c r="E38" s="2"/>
      <c r="F38" s="17"/>
      <c r="G38" s="18">
        <f>IF(E42=1,(0),1)*IF(E43=1,(0),1)*IF(H36=0,(0),1)*IF(AND(H36&gt;0,H36&lt;0.041),(2.46),1)*IF(AND(H36&gt;0.04,H36&lt;0.901),(4.1),1)*IF(AND(H36&gt;0.9,H36&lt;2.701),(4.13),1)*IF(AND(H36&gt;2.7,H36&lt;4.501),(4.17),1)*IF(AND(H36&gt;4.5,H36&lt;6.801),(4.3),1)*IF(AND(H36&gt;6.8,H36&lt;9.001),(4.54),1)*IF(AND(H36&gt;9,H36&lt;9.901),(4.74),1)*IF(AND(H36&gt;9.9,H36&lt;13.801),(5.01),1)*IF(AND(H36&gt;13.8,H36&lt;18.001),(5.5),1)*IF(AND(H36&gt;18,H36&lt;22.801),(6.16),1)*IF(AND(H36&gt;22.8,H36&lt;27.601),(6.92),1)*IF(AND(H36&gt;27.6,H36&lt;32.501),(7.66),1)*IF(AND(H36&gt;32.5,H36&lt;37.001),(8.39),1)*IF(AND(H36&gt;37,H36&lt;46.001),(9.77),1)*IF(AND(H36&gt;46,H36&lt;57),(12.65),1)*IF(AND(H36&gt;57,H36&lt;74),(14.64),1)*IF(AND(H36&gt;74,H36&lt;92),(18.46),1)*IF(AND(H36&gt;92,H36&lt;112),(27.15),1)*IF(AND(H36&gt;112,H36&lt;130),(35.84),1)*IF(AND(H36&gt;130,H36&lt;148),(40.71),1)</f>
        <v>0</v>
      </c>
      <c r="H38" s="2"/>
      <c r="I38" s="2"/>
      <c r="J38" s="2"/>
      <c r="K38" s="2"/>
    </row>
    <row r="39" spans="1:11" ht="12.75">
      <c r="A39" s="35"/>
      <c r="B39" s="2"/>
      <c r="C39" s="19"/>
      <c r="D39" s="4"/>
      <c r="E39" s="2"/>
      <c r="F39" s="17"/>
      <c r="G39" s="19"/>
      <c r="H39" s="2"/>
      <c r="I39" s="2"/>
      <c r="J39" s="2"/>
      <c r="K39" s="2"/>
    </row>
    <row r="40" spans="1:11" ht="12.75">
      <c r="A40" s="4" t="s">
        <v>41</v>
      </c>
      <c r="B40" s="2"/>
      <c r="C40" s="2"/>
      <c r="D40" s="4"/>
      <c r="E40" s="2"/>
      <c r="F40" s="17"/>
      <c r="G40" s="19"/>
      <c r="H40" s="2"/>
      <c r="I40" s="2"/>
      <c r="J40" s="2"/>
      <c r="K40" s="2"/>
    </row>
    <row r="41" spans="1:11" ht="12.75">
      <c r="A41" s="2"/>
      <c r="B41" s="10"/>
      <c r="C41" s="2"/>
      <c r="D41" s="30" t="s">
        <v>29</v>
      </c>
      <c r="E41" s="20"/>
      <c r="F41" s="2"/>
      <c r="G41" s="2"/>
      <c r="H41" s="2"/>
      <c r="I41" s="2"/>
      <c r="J41" s="2"/>
      <c r="K41" s="2"/>
    </row>
    <row r="42" spans="1:11" ht="12.75">
      <c r="A42" s="2"/>
      <c r="B42" s="4" t="s">
        <v>28</v>
      </c>
      <c r="C42" s="2"/>
      <c r="D42" s="22"/>
      <c r="E42" s="20">
        <v>1</v>
      </c>
      <c r="F42" s="2"/>
      <c r="G42" s="2"/>
      <c r="H42" s="2"/>
      <c r="I42" s="2"/>
      <c r="J42" s="2"/>
      <c r="K42" s="2"/>
    </row>
    <row r="43" spans="1:11" ht="12.75">
      <c r="A43" s="2"/>
      <c r="B43" s="4" t="s">
        <v>30</v>
      </c>
      <c r="C43" s="2"/>
      <c r="D43" s="22"/>
      <c r="E43" s="20"/>
      <c r="F43" s="2"/>
      <c r="G43" s="2"/>
      <c r="H43" s="2"/>
      <c r="I43" s="2"/>
      <c r="J43" s="2"/>
      <c r="K43" s="2"/>
    </row>
    <row r="44" spans="1:11" ht="13.5" thickBot="1">
      <c r="A44" s="4" t="s">
        <v>59</v>
      </c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3.5" thickBot="1">
      <c r="A45" s="2"/>
      <c r="B45" s="2"/>
      <c r="C45" s="2"/>
      <c r="D45" s="4" t="s">
        <v>35</v>
      </c>
      <c r="E45" s="2"/>
      <c r="F45" s="2"/>
      <c r="G45" s="31">
        <f>G36+G38+C38</f>
        <v>43.43000000000001</v>
      </c>
      <c r="H45" s="2"/>
      <c r="I45" s="2"/>
      <c r="J45" s="2"/>
      <c r="K45" s="2"/>
    </row>
    <row r="46" spans="1:1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2.75">
      <c r="A47" s="2"/>
      <c r="B47" s="4" t="s">
        <v>37</v>
      </c>
      <c r="C47" s="43" t="s">
        <v>66</v>
      </c>
      <c r="D47" s="7"/>
      <c r="E47" s="2"/>
      <c r="F47" s="4" t="s">
        <v>36</v>
      </c>
      <c r="G47" s="37" t="s">
        <v>67</v>
      </c>
      <c r="H47" s="33"/>
      <c r="I47" s="2"/>
      <c r="J47" s="2"/>
      <c r="K47" s="2"/>
    </row>
    <row r="48" spans="1:1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2.75">
      <c r="A49" s="4" t="s">
        <v>60</v>
      </c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2.75">
      <c r="A50" s="2" t="s">
        <v>48</v>
      </c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2.75">
      <c r="A51" s="2" t="s">
        <v>51</v>
      </c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2.75">
      <c r="A52" s="15"/>
      <c r="I52" s="2"/>
      <c r="J52" s="2"/>
      <c r="K52" s="2"/>
    </row>
    <row r="53" spans="1:11" ht="12.75">
      <c r="A53" s="4" t="s">
        <v>39</v>
      </c>
      <c r="B53" s="4"/>
      <c r="C53" s="2"/>
      <c r="D53" s="2"/>
      <c r="E53" s="2"/>
      <c r="F53" s="2"/>
      <c r="G53" s="2"/>
      <c r="H53" s="2"/>
      <c r="I53" s="2"/>
      <c r="J53" s="2"/>
      <c r="K53" s="2"/>
    </row>
    <row r="54" spans="1:11" ht="12.75">
      <c r="A54" s="44"/>
      <c r="B54" s="44"/>
      <c r="C54" s="44"/>
      <c r="D54" s="44"/>
      <c r="E54" s="44"/>
      <c r="F54" s="44"/>
      <c r="G54" s="44"/>
      <c r="H54" s="44"/>
      <c r="I54" s="2"/>
      <c r="J54" s="2"/>
      <c r="K54" s="2"/>
    </row>
    <row r="55" spans="1:11" ht="12.75">
      <c r="A55" s="44"/>
      <c r="B55" s="44"/>
      <c r="C55" s="44"/>
      <c r="D55" s="44"/>
      <c r="E55" s="44"/>
      <c r="F55" s="44"/>
      <c r="G55" s="44"/>
      <c r="H55" s="44"/>
      <c r="I55" s="2"/>
      <c r="J55" s="2"/>
      <c r="K55" s="2"/>
    </row>
    <row r="56" spans="1:8" ht="12.75">
      <c r="A56" s="44"/>
      <c r="B56" s="44"/>
      <c r="C56" s="44"/>
      <c r="D56" s="44"/>
      <c r="E56" s="44"/>
      <c r="F56" s="44"/>
      <c r="G56" s="44"/>
      <c r="H56" s="44"/>
    </row>
  </sheetData>
  <sheetProtection sheet="1" selectLockedCells="1"/>
  <protectedRanges>
    <protectedRange sqref="I1:J13 D11 I36:J65536 D10:H10" name="Rozsah1"/>
  </protectedRanges>
  <printOptions/>
  <pageMargins left="0.5905511811023623" right="0.5905511811023623" top="0.7874015748031497" bottom="0.7874015748031497" header="0.5118110236220472" footer="0.5118110236220472"/>
  <pageSetup horizontalDpi="150" verticalDpi="15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Cart print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Ján Ďurín</dc:creator>
  <cp:keywords/>
  <dc:description/>
  <cp:lastModifiedBy>UJLACKÁ Anna</cp:lastModifiedBy>
  <cp:lastPrinted>2014-12-01T21:13:21Z</cp:lastPrinted>
  <dcterms:created xsi:type="dcterms:W3CDTF">2008-10-27T23:21:14Z</dcterms:created>
  <dcterms:modified xsi:type="dcterms:W3CDTF">2017-06-26T07:07:57Z</dcterms:modified>
  <cp:category/>
  <cp:version/>
  <cp:contentType/>
  <cp:contentStatus/>
</cp:coreProperties>
</file>